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010" activeTab="0"/>
  </bookViews>
  <sheets>
    <sheet name="Wkst C Avg Balances" sheetId="1" r:id="rId1"/>
  </sheets>
  <externalReferences>
    <externalReference r:id="rId4"/>
    <externalReference r:id="rId5"/>
    <externalReference r:id="rId6"/>
  </externalReferences>
  <definedNames>
    <definedName name="___WSH7">#REF!</definedName>
    <definedName name="__WSH7">#REF!</definedName>
    <definedName name="_WSH7">#REF!</definedName>
    <definedName name="Alloc02">#REF!</definedName>
    <definedName name="Alloc03">#REF!</definedName>
    <definedName name="AllocTY">#REF!</definedName>
    <definedName name="Blank" hidden="1">{"ARK_JURIS_FUEL",#N/A,FALSE,"Ark_Fuel&amp;Rev"}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haha" hidden="1">{"OMPA_FAC",#N/A,FALSE,"OMPA FAC"}</definedName>
    <definedName name="MonthlyAdj">#REF!</definedName>
    <definedName name="Percent">#REF!</definedName>
    <definedName name="_xlnm.Print_Area" localSheetId="0">'Wkst C Avg Balances'!$A$1:$H$61</definedName>
    <definedName name="sch">'[1]WP_H9'!$A$1:$Q$46</definedName>
    <definedName name="SCH_B1">'[2]SCH_B1'!$A$1:$G$30</definedName>
    <definedName name="SCH_B3">'[2]SCH_B3'!$A$1:$G$42</definedName>
    <definedName name="SCH_C2">'[2]SCH_C2'!$A$1:$G$42</definedName>
    <definedName name="SCH_D2">'[2]SCH_D2'!$A$1:$G$42</definedName>
    <definedName name="SCH_H2">'[2]SCH_H2'!$A$1:$G$42</definedName>
    <definedName name="test" hidden="1">{"ARK_JURIS_FUEL",#N/A,FALSE,"Ark_Fuel&amp;Rev"}</definedName>
    <definedName name="Total">#REF!</definedName>
    <definedName name="WP_B9a">'[3]WP_B9'!$A$32:$U$66</definedName>
    <definedName name="WP_B9b">'[3]WP_B9'!#REF!</definedName>
    <definedName name="WP_G6">'[3]WP_B5'!$A$14:$J$351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go." hidden="1">{"wp_h4.2",#N/A,FALSE,"WP_H4.2";"wp_h4.3",#N/A,FALSE,"WP_H4.3"}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WEATHER._.AND._.YR._.END._.CUST._.ADJ." hidden="1">{"WEATHER_CUSTOMERS",#N/A,FALSE,"Ok_Fuel&amp;Rev"}</definedName>
  </definedNames>
  <calcPr fullCalcOnLoad="1"/>
</workbook>
</file>

<file path=xl/sharedStrings.xml><?xml version="1.0" encoding="utf-8"?>
<sst xmlns="http://schemas.openxmlformats.org/spreadsheetml/2006/main" count="95" uniqueCount="52">
  <si>
    <t>OG&amp;E</t>
  </si>
  <si>
    <t>AVG Bal</t>
  </si>
  <si>
    <t>Acct 282</t>
  </si>
  <si>
    <t>Net Total Property and Accumulated Depreciation</t>
  </si>
  <si>
    <t>Acct 283</t>
  </si>
  <si>
    <t>Prepaid Expenses</t>
  </si>
  <si>
    <t>Pension Plans</t>
  </si>
  <si>
    <t>Bond Redemption - Unamortized Call Premium Costs</t>
  </si>
  <si>
    <t>Acct 190</t>
  </si>
  <si>
    <t>Accrued Vacation</t>
  </si>
  <si>
    <t>Bad Debts</t>
  </si>
  <si>
    <t>Accrued Liability-Public Liability</t>
  </si>
  <si>
    <t>Accrued Liability-Employee Related</t>
  </si>
  <si>
    <t>Post-Retirement Benefits</t>
  </si>
  <si>
    <t>Deferred Fed Investment Tax Credits</t>
  </si>
  <si>
    <t>Tax Credit Carryover</t>
  </si>
  <si>
    <t>Other - Investments in Partnerships</t>
  </si>
  <si>
    <t>Kaw Water Storage Agreement Liability</t>
  </si>
  <si>
    <t>Charitable Contributions Carryover</t>
  </si>
  <si>
    <t>Acct 255</t>
  </si>
  <si>
    <t>Accumulated Deferred Investment Tax Credits</t>
  </si>
  <si>
    <t>"Big 7 Transmission Projects"  AFUDC - Reg Asset</t>
  </si>
  <si>
    <t>Deferred Red Rock Plant Costs - OK - Reg Asset</t>
  </si>
  <si>
    <t>Deferred Excess 2007 Storm Expenses - AR - Reg Asset</t>
  </si>
  <si>
    <t>Deferred Other - Rate Case Consult/Expert Witness - Reg Asset</t>
  </si>
  <si>
    <t>Deferred Rate Case Expense - OK - Reg Asset</t>
  </si>
  <si>
    <t>Deferred Excess 2007 Storm Expenses - OK - Reg Asset</t>
  </si>
  <si>
    <t>Deferred  Smart Grid Web Portal Expenses - Reg Asset</t>
  </si>
  <si>
    <t>Deferred Post-Retirement Medical Exp - Reg Liability</t>
  </si>
  <si>
    <t>Net Operating Loss Carryover - Fed</t>
  </si>
  <si>
    <t>Net Operating Loss Carryover - OK</t>
  </si>
  <si>
    <t>Other - Misc</t>
  </si>
  <si>
    <t>Income Taxes Recoverable/Refundable, net - RETAIL</t>
  </si>
  <si>
    <t>Income Taxes Recoverable/Refundable, net - Equity AFUDC RETAIL</t>
  </si>
  <si>
    <t>Income Taxes Recoverable/Refundable, net - Equity AFUDC TRANS</t>
  </si>
  <si>
    <t>to Worksheet C</t>
  </si>
  <si>
    <t>Dr. (Cr.)</t>
  </si>
  <si>
    <t>Deferred Smart Grid Expenses-Reg Asset - OK</t>
  </si>
  <si>
    <t>Deferred Smart Grid Expenses-Reg Asset - AR</t>
  </si>
  <si>
    <t>Deferred Smart Grid  Retired Meter Loss - Reg Asset - OK</t>
  </si>
  <si>
    <t>Deferred Smart Grid  Retired Meter Loss - Reg Asset - AR</t>
  </si>
  <si>
    <t xml:space="preserve"> </t>
  </si>
  <si>
    <t>(a)</t>
  </si>
  <si>
    <t>(b)</t>
  </si>
  <si>
    <t>Deferred Excess Pension Expenses - OK - Reg Asset/Liab</t>
  </si>
  <si>
    <t>Deferred Excess Pension Expenses - AR - Reg Asset/Liab</t>
  </si>
  <si>
    <t xml:space="preserve">ARO Liability </t>
  </si>
  <si>
    <t>Other - Uncertain OK Tax Credits, etc.</t>
  </si>
  <si>
    <t>Other - Accrued Bonus &amp; Retirement Restoration</t>
  </si>
  <si>
    <t>Accrued Liability-Employee Related, includes Bonuses</t>
  </si>
  <si>
    <t>Worksheet C - Average Balance Calculation   (2014 &amp; 2015)</t>
  </si>
  <si>
    <t>ATTACHMENT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</si>
</sst>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7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339966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</borders>
  <cellStyleXfs count="5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27" borderId="8" applyNumberFormat="0" applyAlignment="0" applyProtection="0"/>
    <xf numFmtId="0" fontId="67" fillId="27" borderId="8" applyNumberFormat="0" applyAlignment="0" applyProtection="0"/>
    <xf numFmtId="0" fontId="67" fillId="27" borderId="8" applyNumberFormat="0" applyAlignment="0" applyProtection="0"/>
    <xf numFmtId="0" fontId="67" fillId="27" borderId="8" applyNumberFormat="0" applyAlignment="0" applyProtection="0"/>
    <xf numFmtId="0" fontId="67" fillId="27" borderId="8" applyNumberFormat="0" applyAlignment="0" applyProtection="0"/>
    <xf numFmtId="0" fontId="67" fillId="27" borderId="8" applyNumberFormat="0" applyAlignment="0" applyProtection="0"/>
    <xf numFmtId="0" fontId="67" fillId="27" borderId="8" applyNumberForma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41" fontId="2" fillId="0" borderId="0" xfId="464" applyNumberFormat="1" applyFont="1" applyFill="1" applyBorder="1">
      <alignment/>
      <protection/>
    </xf>
    <xf numFmtId="41" fontId="2" fillId="0" borderId="0" xfId="464" applyNumberFormat="1" applyFont="1" applyFill="1">
      <alignment/>
      <protection/>
    </xf>
    <xf numFmtId="4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horizontal="center"/>
    </xf>
    <xf numFmtId="41" fontId="0" fillId="0" borderId="0" xfId="0" applyNumberFormat="1" applyFill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41" fontId="74" fillId="0" borderId="0" xfId="0" applyNumberFormat="1" applyFont="1" applyAlignment="1">
      <alignment/>
    </xf>
    <xf numFmtId="41" fontId="74" fillId="0" borderId="10" xfId="0" applyNumberFormat="1" applyFont="1" applyBorder="1" applyAlignment="1">
      <alignment/>
    </xf>
    <xf numFmtId="41" fontId="74" fillId="0" borderId="11" xfId="0" applyNumberFormat="1" applyFont="1" applyBorder="1" applyAlignment="1">
      <alignment/>
    </xf>
    <xf numFmtId="0" fontId="7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41" fontId="76" fillId="0" borderId="0" xfId="0" applyNumberFormat="1" applyFont="1" applyFill="1" applyAlignment="1">
      <alignment/>
    </xf>
    <xf numFmtId="164" fontId="0" fillId="0" borderId="0" xfId="259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73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32" borderId="0" xfId="0" applyFill="1" applyAlignment="1">
      <alignment/>
    </xf>
    <xf numFmtId="41" fontId="2" fillId="32" borderId="0" xfId="464" applyNumberFormat="1" applyFont="1" applyFill="1">
      <alignment/>
      <protection/>
    </xf>
    <xf numFmtId="0" fontId="77" fillId="32" borderId="0" xfId="0" applyFont="1" applyFill="1" applyAlignment="1">
      <alignment/>
    </xf>
    <xf numFmtId="41" fontId="2" fillId="32" borderId="0" xfId="464" applyNumberFormat="1" applyFont="1" applyFill="1" applyBorder="1">
      <alignment/>
      <protection/>
    </xf>
    <xf numFmtId="0" fontId="2" fillId="32" borderId="0" xfId="0" applyFont="1" applyFill="1" applyAlignment="1">
      <alignment/>
    </xf>
    <xf numFmtId="0" fontId="41" fillId="32" borderId="0" xfId="0" applyFont="1" applyFill="1" applyAlignment="1">
      <alignment/>
    </xf>
    <xf numFmtId="0" fontId="2" fillId="32" borderId="0" xfId="464" applyFont="1" applyFill="1">
      <alignment/>
      <protection/>
    </xf>
    <xf numFmtId="41" fontId="2" fillId="32" borderId="11" xfId="464" applyNumberFormat="1" applyFont="1" applyFill="1" applyBorder="1">
      <alignment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78" fillId="0" borderId="0" xfId="0" applyFont="1" applyAlignment="1">
      <alignment horizontal="center" vertical="center"/>
    </xf>
  </cellXfs>
  <cellStyles count="532">
    <cellStyle name="Normal" xfId="0"/>
    <cellStyle name="=C:\WINNT40\SYSTEM32\COMMAND.COM" xfId="15"/>
    <cellStyle name="20% - Accent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" xfId="34"/>
    <cellStyle name="20% - Accent3 2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" xfId="43"/>
    <cellStyle name="20% - Accent4 2" xfId="44"/>
    <cellStyle name="20% - Accent4 3" xfId="45"/>
    <cellStyle name="20% - Accent4 4" xfId="46"/>
    <cellStyle name="20% - Accent4 5" xfId="47"/>
    <cellStyle name="20% - Accent4 6" xfId="48"/>
    <cellStyle name="20% - Accent4 7" xfId="49"/>
    <cellStyle name="20% - Accent4 8" xfId="50"/>
    <cellStyle name="20% - Accent4 9" xfId="51"/>
    <cellStyle name="20% - Accent5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" xfId="61"/>
    <cellStyle name="20% - Accent6 2" xfId="62"/>
    <cellStyle name="20% - Accent6 3" xfId="63"/>
    <cellStyle name="20% - Accent6 4" xfId="64"/>
    <cellStyle name="20% - Accent6 5" xfId="65"/>
    <cellStyle name="20% - Accent6 6" xfId="66"/>
    <cellStyle name="20% - Accent6 7" xfId="67"/>
    <cellStyle name="20% - Accent6 8" xfId="68"/>
    <cellStyle name="20% - Accent6 9" xfId="69"/>
    <cellStyle name="40% - Accent1" xfId="70"/>
    <cellStyle name="40% - Accent1 2" xfId="71"/>
    <cellStyle name="40% - Accent1 3" xfId="72"/>
    <cellStyle name="40% - Accent1 4" xfId="73"/>
    <cellStyle name="40% - Accent1 5" xfId="74"/>
    <cellStyle name="40% - Accent1 6" xfId="75"/>
    <cellStyle name="40% - Accent1 7" xfId="76"/>
    <cellStyle name="40% - Accent1 8" xfId="77"/>
    <cellStyle name="40% - Accent1 9" xfId="78"/>
    <cellStyle name="40% - Accent2" xfId="79"/>
    <cellStyle name="40% - Accent2 2" xfId="80"/>
    <cellStyle name="40% - Accent2 3" xfId="81"/>
    <cellStyle name="40% - Accent2 4" xfId="82"/>
    <cellStyle name="40% - Accent2 5" xfId="83"/>
    <cellStyle name="40% - Accent2 6" xfId="84"/>
    <cellStyle name="40% - Accent2 7" xfId="85"/>
    <cellStyle name="40% - Accent2 8" xfId="86"/>
    <cellStyle name="40% - Accent2 9" xfId="87"/>
    <cellStyle name="40% - Accent3" xfId="88"/>
    <cellStyle name="40% - Accent3 2" xfId="89"/>
    <cellStyle name="40% - Accent3 3" xfId="90"/>
    <cellStyle name="40% - Accent3 4" xfId="91"/>
    <cellStyle name="40% - Accent3 5" xfId="92"/>
    <cellStyle name="40% - Accent3 6" xfId="93"/>
    <cellStyle name="40% - Accent3 7" xfId="94"/>
    <cellStyle name="40% - Accent3 8" xfId="95"/>
    <cellStyle name="40% - Accent3 9" xfId="96"/>
    <cellStyle name="40% - Accent4" xfId="97"/>
    <cellStyle name="40% - Accent4 2" xfId="98"/>
    <cellStyle name="40% - Accent4 3" xfId="99"/>
    <cellStyle name="40% - Accent4 4" xfId="100"/>
    <cellStyle name="40% - Accent4 5" xfId="101"/>
    <cellStyle name="40% - Accent4 6" xfId="102"/>
    <cellStyle name="40% - Accent4 7" xfId="103"/>
    <cellStyle name="40% - Accent4 8" xfId="104"/>
    <cellStyle name="40% - Accent4 9" xfId="105"/>
    <cellStyle name="40% - Accent5" xfId="106"/>
    <cellStyle name="40% - Accent5 2" xfId="107"/>
    <cellStyle name="40% - Accent5 3" xfId="108"/>
    <cellStyle name="40% - Accent5 4" xfId="109"/>
    <cellStyle name="40% - Accent5 5" xfId="110"/>
    <cellStyle name="40% - Accent5 6" xfId="111"/>
    <cellStyle name="40% - Accent5 7" xfId="112"/>
    <cellStyle name="40% - Accent5 8" xfId="113"/>
    <cellStyle name="40% - Accent5 9" xfId="114"/>
    <cellStyle name="40% - Accent6" xfId="115"/>
    <cellStyle name="40% - Accent6 2" xfId="116"/>
    <cellStyle name="40% - Accent6 3" xfId="117"/>
    <cellStyle name="40% - Accent6 4" xfId="118"/>
    <cellStyle name="40% - Accent6 5" xfId="119"/>
    <cellStyle name="40% - Accent6 6" xfId="120"/>
    <cellStyle name="40% - Accent6 7" xfId="121"/>
    <cellStyle name="40% - Accent6 8" xfId="122"/>
    <cellStyle name="40% - Accent6 9" xfId="123"/>
    <cellStyle name="60% - Accent1" xfId="124"/>
    <cellStyle name="60% - Accent1 2" xfId="125"/>
    <cellStyle name="60% - Accent1 3" xfId="126"/>
    <cellStyle name="60% - Accent1 4" xfId="127"/>
    <cellStyle name="60% - Accent1 5" xfId="128"/>
    <cellStyle name="60% - Accent1 6" xfId="129"/>
    <cellStyle name="60% - Accent1 7" xfId="130"/>
    <cellStyle name="60% - Accent1 8" xfId="131"/>
    <cellStyle name="60% - Accent1 9" xfId="132"/>
    <cellStyle name="60% - Accent2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" xfId="142"/>
    <cellStyle name="60% - Accent3 2" xfId="143"/>
    <cellStyle name="60% - Accent3 3" xfId="144"/>
    <cellStyle name="60% - Accent3 4" xfId="145"/>
    <cellStyle name="60% - Accent3 5" xfId="146"/>
    <cellStyle name="60% - Accent3 6" xfId="147"/>
    <cellStyle name="60% - Accent3 7" xfId="148"/>
    <cellStyle name="60% - Accent3 8" xfId="149"/>
    <cellStyle name="60% - Accent3 9" xfId="150"/>
    <cellStyle name="60% - Accent4" xfId="151"/>
    <cellStyle name="60% - Accent4 2" xfId="152"/>
    <cellStyle name="60% - Accent4 3" xfId="153"/>
    <cellStyle name="60% - Accent4 4" xfId="154"/>
    <cellStyle name="60% - Accent4 5" xfId="155"/>
    <cellStyle name="60% - Accent4 6" xfId="156"/>
    <cellStyle name="60% - Accent4 7" xfId="157"/>
    <cellStyle name="60% - Accent4 8" xfId="158"/>
    <cellStyle name="60% - Accent4 9" xfId="159"/>
    <cellStyle name="60% - Accent5" xfId="160"/>
    <cellStyle name="60% - Accent5 2" xfId="161"/>
    <cellStyle name="60% - Accent5 3" xfId="162"/>
    <cellStyle name="60% - Accent5 4" xfId="163"/>
    <cellStyle name="60% - Accent5 5" xfId="164"/>
    <cellStyle name="60% - Accent5 6" xfId="165"/>
    <cellStyle name="60% - Accent5 7" xfId="166"/>
    <cellStyle name="60% - Accent5 8" xfId="167"/>
    <cellStyle name="60% - Accent5 9" xfId="168"/>
    <cellStyle name="60% - Accent6" xfId="169"/>
    <cellStyle name="60% - Accent6 2" xfId="170"/>
    <cellStyle name="60% - Accent6 3" xfId="171"/>
    <cellStyle name="60% - Accent6 4" xfId="172"/>
    <cellStyle name="60% - Accent6 5" xfId="173"/>
    <cellStyle name="60% - Accent6 6" xfId="174"/>
    <cellStyle name="60% - Accent6 7" xfId="175"/>
    <cellStyle name="60% - Accent6 8" xfId="176"/>
    <cellStyle name="60% - Accent6 9" xfId="177"/>
    <cellStyle name="Accent1" xfId="178"/>
    <cellStyle name="Accent1 2" xfId="179"/>
    <cellStyle name="Accent1 3" xfId="180"/>
    <cellStyle name="Accent1 4" xfId="181"/>
    <cellStyle name="Accent1 5" xfId="182"/>
    <cellStyle name="Accent1 6" xfId="183"/>
    <cellStyle name="Accent1 7" xfId="184"/>
    <cellStyle name="Accent1 8" xfId="185"/>
    <cellStyle name="Accent1 9" xfId="186"/>
    <cellStyle name="Accent2" xfId="187"/>
    <cellStyle name="Accent2 2" xfId="188"/>
    <cellStyle name="Accent2 3" xfId="189"/>
    <cellStyle name="Accent2 4" xfId="190"/>
    <cellStyle name="Accent2 5" xfId="191"/>
    <cellStyle name="Accent2 6" xfId="192"/>
    <cellStyle name="Accent2 7" xfId="193"/>
    <cellStyle name="Accent2 8" xfId="194"/>
    <cellStyle name="Accent2 9" xfId="195"/>
    <cellStyle name="Accent3" xfId="196"/>
    <cellStyle name="Accent3 2" xfId="197"/>
    <cellStyle name="Accent3 3" xfId="198"/>
    <cellStyle name="Accent3 4" xfId="199"/>
    <cellStyle name="Accent3 5" xfId="200"/>
    <cellStyle name="Accent3 6" xfId="201"/>
    <cellStyle name="Accent3 7" xfId="202"/>
    <cellStyle name="Accent3 8" xfId="203"/>
    <cellStyle name="Accent3 9" xfId="204"/>
    <cellStyle name="Accent4" xfId="205"/>
    <cellStyle name="Accent4 2" xfId="206"/>
    <cellStyle name="Accent4 3" xfId="207"/>
    <cellStyle name="Accent4 4" xfId="208"/>
    <cellStyle name="Accent4 5" xfId="209"/>
    <cellStyle name="Accent4 6" xfId="210"/>
    <cellStyle name="Accent4 7" xfId="211"/>
    <cellStyle name="Accent4 8" xfId="212"/>
    <cellStyle name="Accent4 9" xfId="213"/>
    <cellStyle name="Accent5" xfId="214"/>
    <cellStyle name="Accent5 2" xfId="215"/>
    <cellStyle name="Accent5 3" xfId="216"/>
    <cellStyle name="Accent5 4" xfId="217"/>
    <cellStyle name="Accent5 5" xfId="218"/>
    <cellStyle name="Accent5 6" xfId="219"/>
    <cellStyle name="Accent5 7" xfId="220"/>
    <cellStyle name="Accent5 8" xfId="221"/>
    <cellStyle name="Accent5 9" xfId="222"/>
    <cellStyle name="Accent6" xfId="223"/>
    <cellStyle name="Accent6 2" xfId="224"/>
    <cellStyle name="Accent6 3" xfId="225"/>
    <cellStyle name="Accent6 4" xfId="226"/>
    <cellStyle name="Accent6 5" xfId="227"/>
    <cellStyle name="Accent6 6" xfId="228"/>
    <cellStyle name="Accent6 7" xfId="229"/>
    <cellStyle name="Accent6 8" xfId="230"/>
    <cellStyle name="Accent6 9" xfId="231"/>
    <cellStyle name="Bad" xfId="232"/>
    <cellStyle name="Bad 2" xfId="233"/>
    <cellStyle name="Bad 3" xfId="234"/>
    <cellStyle name="Bad 4" xfId="235"/>
    <cellStyle name="Bad 5" xfId="236"/>
    <cellStyle name="Bad 6" xfId="237"/>
    <cellStyle name="Bad 7" xfId="238"/>
    <cellStyle name="Bad 8" xfId="239"/>
    <cellStyle name="Bad 9" xfId="240"/>
    <cellStyle name="Calculation" xfId="241"/>
    <cellStyle name="Calculation 2" xfId="242"/>
    <cellStyle name="Calculation 3" xfId="243"/>
    <cellStyle name="Calculation 4" xfId="244"/>
    <cellStyle name="Calculation 5" xfId="245"/>
    <cellStyle name="Calculation 6" xfId="246"/>
    <cellStyle name="Calculation 7" xfId="247"/>
    <cellStyle name="Calculation 8" xfId="248"/>
    <cellStyle name="Calculation 9" xfId="249"/>
    <cellStyle name="Check Cell" xfId="250"/>
    <cellStyle name="Check Cell 2" xfId="251"/>
    <cellStyle name="Check Cell 3" xfId="252"/>
    <cellStyle name="Check Cell 4" xfId="253"/>
    <cellStyle name="Check Cell 5" xfId="254"/>
    <cellStyle name="Check Cell 6" xfId="255"/>
    <cellStyle name="Check Cell 7" xfId="256"/>
    <cellStyle name="Check Cell 8" xfId="257"/>
    <cellStyle name="Check Cell 9" xfId="258"/>
    <cellStyle name="Comma" xfId="259"/>
    <cellStyle name="Comma [0]" xfId="260"/>
    <cellStyle name="Comma 10" xfId="261"/>
    <cellStyle name="Comma 2" xfId="262"/>
    <cellStyle name="Comma 2 2" xfId="263"/>
    <cellStyle name="Comma 2 3" xfId="264"/>
    <cellStyle name="Comma 2 4" xfId="265"/>
    <cellStyle name="Comma 2 5" xfId="266"/>
    <cellStyle name="Comma 2 6" xfId="267"/>
    <cellStyle name="Comma 2 7" xfId="268"/>
    <cellStyle name="Comma 3" xfId="269"/>
    <cellStyle name="Comma 3 2" xfId="270"/>
    <cellStyle name="Comma 3 3" xfId="271"/>
    <cellStyle name="Comma 3 4" xfId="272"/>
    <cellStyle name="Comma 3 5" xfId="273"/>
    <cellStyle name="Comma 3 6" xfId="274"/>
    <cellStyle name="Comma 3 7" xfId="275"/>
    <cellStyle name="Comma 4" xfId="276"/>
    <cellStyle name="Comma 4 2" xfId="277"/>
    <cellStyle name="Comma 4 2 2" xfId="278"/>
    <cellStyle name="Comma 4 3" xfId="279"/>
    <cellStyle name="Comma 4 3 2" xfId="280"/>
    <cellStyle name="Comma 4 4" xfId="281"/>
    <cellStyle name="Comma 4 4 2" xfId="282"/>
    <cellStyle name="Comma 4 5" xfId="283"/>
    <cellStyle name="Comma 4 5 2" xfId="284"/>
    <cellStyle name="Comma 4 6" xfId="285"/>
    <cellStyle name="Comma 4 7" xfId="286"/>
    <cellStyle name="Comma 4 7 2" xfId="287"/>
    <cellStyle name="Comma 5" xfId="288"/>
    <cellStyle name="Comma 6" xfId="289"/>
    <cellStyle name="Comma 6 10" xfId="290"/>
    <cellStyle name="Comma 6 10 2" xfId="291"/>
    <cellStyle name="Comma 6 11" xfId="292"/>
    <cellStyle name="Comma 6 12" xfId="293"/>
    <cellStyle name="Comma 6 13" xfId="294"/>
    <cellStyle name="Comma 6 13 2" xfId="295"/>
    <cellStyle name="Comma 6 2" xfId="296"/>
    <cellStyle name="Comma 6 2 2" xfId="297"/>
    <cellStyle name="Comma 6 3" xfId="298"/>
    <cellStyle name="Comma 6 3 2" xfId="299"/>
    <cellStyle name="Comma 6 4" xfId="300"/>
    <cellStyle name="Comma 6 4 2" xfId="301"/>
    <cellStyle name="Comma 6 5" xfId="302"/>
    <cellStyle name="Comma 6 5 2" xfId="303"/>
    <cellStyle name="Comma 6 6" xfId="304"/>
    <cellStyle name="Comma 6 6 2" xfId="305"/>
    <cellStyle name="Comma 6 7" xfId="306"/>
    <cellStyle name="Comma 6 7 2" xfId="307"/>
    <cellStyle name="Comma 6 8" xfId="308"/>
    <cellStyle name="Comma 6 8 2" xfId="309"/>
    <cellStyle name="Comma 6 9" xfId="310"/>
    <cellStyle name="Comma 6 9 2" xfId="311"/>
    <cellStyle name="Comma 7" xfId="312"/>
    <cellStyle name="Comma 8" xfId="313"/>
    <cellStyle name="Comma 8 2" xfId="314"/>
    <cellStyle name="Comma 9" xfId="315"/>
    <cellStyle name="Comma 9 2" xfId="316"/>
    <cellStyle name="Currency" xfId="317"/>
    <cellStyle name="Currency [0]" xfId="318"/>
    <cellStyle name="Explanatory Text" xfId="319"/>
    <cellStyle name="Explanatory Text 2" xfId="320"/>
    <cellStyle name="Explanatory Text 3" xfId="321"/>
    <cellStyle name="Explanatory Text 4" xfId="322"/>
    <cellStyle name="Explanatory Text 5" xfId="323"/>
    <cellStyle name="Explanatory Text 6" xfId="324"/>
    <cellStyle name="Explanatory Text 7" xfId="325"/>
    <cellStyle name="Explanatory Text 8" xfId="326"/>
    <cellStyle name="Explanatory Text 9" xfId="327"/>
    <cellStyle name="Good" xfId="328"/>
    <cellStyle name="Good 2" xfId="329"/>
    <cellStyle name="Good 3" xfId="330"/>
    <cellStyle name="Good 4" xfId="331"/>
    <cellStyle name="Good 5" xfId="332"/>
    <cellStyle name="Good 6" xfId="333"/>
    <cellStyle name="Good 7" xfId="334"/>
    <cellStyle name="Good 8" xfId="335"/>
    <cellStyle name="Good 9" xfId="336"/>
    <cellStyle name="Heading 1" xfId="337"/>
    <cellStyle name="Heading 1 2" xfId="338"/>
    <cellStyle name="Heading 1 3" xfId="339"/>
    <cellStyle name="Heading 1 4" xfId="340"/>
    <cellStyle name="Heading 1 5" xfId="341"/>
    <cellStyle name="Heading 1 6" xfId="342"/>
    <cellStyle name="Heading 1 7" xfId="343"/>
    <cellStyle name="Heading 1 8" xfId="344"/>
    <cellStyle name="Heading 1 9" xfId="345"/>
    <cellStyle name="Heading 2" xfId="346"/>
    <cellStyle name="Heading 2 2" xfId="347"/>
    <cellStyle name="Heading 2 3" xfId="348"/>
    <cellStyle name="Heading 2 4" xfId="349"/>
    <cellStyle name="Heading 2 5" xfId="350"/>
    <cellStyle name="Heading 2 6" xfId="351"/>
    <cellStyle name="Heading 2 7" xfId="352"/>
    <cellStyle name="Heading 2 8" xfId="353"/>
    <cellStyle name="Heading 2 9" xfId="354"/>
    <cellStyle name="Heading 3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" xfId="364"/>
    <cellStyle name="Heading 4 2" xfId="365"/>
    <cellStyle name="Heading 4 3" xfId="366"/>
    <cellStyle name="Heading 4 4" xfId="367"/>
    <cellStyle name="Heading 4 5" xfId="368"/>
    <cellStyle name="Heading 4 6" xfId="369"/>
    <cellStyle name="Heading 4 7" xfId="370"/>
    <cellStyle name="Heading 4 8" xfId="371"/>
    <cellStyle name="Heading 4 9" xfId="372"/>
    <cellStyle name="Input" xfId="373"/>
    <cellStyle name="Input 2" xfId="374"/>
    <cellStyle name="Input 3" xfId="375"/>
    <cellStyle name="Input 4" xfId="376"/>
    <cellStyle name="Input 5" xfId="377"/>
    <cellStyle name="Input 6" xfId="378"/>
    <cellStyle name="Input 7" xfId="379"/>
    <cellStyle name="Input 8" xfId="380"/>
    <cellStyle name="Input 9" xfId="381"/>
    <cellStyle name="Linked Cell" xfId="382"/>
    <cellStyle name="Linked Cell 2" xfId="383"/>
    <cellStyle name="Linked Cell 3" xfId="384"/>
    <cellStyle name="Linked Cell 4" xfId="385"/>
    <cellStyle name="Linked Cell 5" xfId="386"/>
    <cellStyle name="Linked Cell 6" xfId="387"/>
    <cellStyle name="Linked Cell 7" xfId="388"/>
    <cellStyle name="Linked Cell 8" xfId="389"/>
    <cellStyle name="Linked Cell 9" xfId="390"/>
    <cellStyle name="Neutral" xfId="391"/>
    <cellStyle name="Neutral 2" xfId="392"/>
    <cellStyle name="Neutral 3" xfId="393"/>
    <cellStyle name="Neutral 4" xfId="394"/>
    <cellStyle name="Neutral 5" xfId="395"/>
    <cellStyle name="Neutral 6" xfId="396"/>
    <cellStyle name="Neutral 7" xfId="397"/>
    <cellStyle name="Neutral 8" xfId="398"/>
    <cellStyle name="Neutral 9" xfId="399"/>
    <cellStyle name="Normal 14" xfId="400"/>
    <cellStyle name="Normal 2" xfId="401"/>
    <cellStyle name="Normal 2 2" xfId="402"/>
    <cellStyle name="Normal 2 3" xfId="403"/>
    <cellStyle name="Normal 2 4" xfId="404"/>
    <cellStyle name="Normal 2 5" xfId="405"/>
    <cellStyle name="Normal 2 6" xfId="406"/>
    <cellStyle name="Normal 2 7" xfId="407"/>
    <cellStyle name="Normal 3" xfId="408"/>
    <cellStyle name="Normal 3 2" xfId="409"/>
    <cellStyle name="Normal 3 2 2" xfId="410"/>
    <cellStyle name="Normal 3 2 2 2" xfId="411"/>
    <cellStyle name="Normal 3 2 3" xfId="412"/>
    <cellStyle name="Normal 3 2 3 2" xfId="413"/>
    <cellStyle name="Normal 3 2 4" xfId="414"/>
    <cellStyle name="Normal 3 2 4 2" xfId="415"/>
    <cellStyle name="Normal 3 2 5" xfId="416"/>
    <cellStyle name="Normal 3 2 6" xfId="417"/>
    <cellStyle name="Normal 3 3" xfId="418"/>
    <cellStyle name="Normal 3 3 2" xfId="419"/>
    <cellStyle name="Normal 3 4" xfId="420"/>
    <cellStyle name="Normal 3 4 2" xfId="421"/>
    <cellStyle name="Normal 3 5" xfId="422"/>
    <cellStyle name="Normal 3 5 2" xfId="423"/>
    <cellStyle name="Normal 3 6" xfId="424"/>
    <cellStyle name="Normal 3 6 2" xfId="425"/>
    <cellStyle name="Normal 3 7" xfId="426"/>
    <cellStyle name="Normal 3 8" xfId="427"/>
    <cellStyle name="Normal 4" xfId="428"/>
    <cellStyle name="Normal 4 2" xfId="429"/>
    <cellStyle name="Normal 4 2 2" xfId="430"/>
    <cellStyle name="Normal 4 3" xfId="431"/>
    <cellStyle name="Normal 4 3 2" xfId="432"/>
    <cellStyle name="Normal 4 4" xfId="433"/>
    <cellStyle name="Normal 4 4 2" xfId="434"/>
    <cellStyle name="Normal 4 5" xfId="435"/>
    <cellStyle name="Normal 4 5 2" xfId="436"/>
    <cellStyle name="Normal 4 6" xfId="437"/>
    <cellStyle name="Normal 4 7" xfId="438"/>
    <cellStyle name="Normal 5" xfId="439"/>
    <cellStyle name="Normal 6" xfId="440"/>
    <cellStyle name="Normal 6 10" xfId="441"/>
    <cellStyle name="Normal 6 11" xfId="442"/>
    <cellStyle name="Normal 6 12" xfId="443"/>
    <cellStyle name="Normal 6 13" xfId="444"/>
    <cellStyle name="Normal 6 14" xfId="445"/>
    <cellStyle name="Normal 6 2" xfId="446"/>
    <cellStyle name="Normal 6 2 2" xfId="447"/>
    <cellStyle name="Normal 6 3" xfId="448"/>
    <cellStyle name="Normal 6 3 2" xfId="449"/>
    <cellStyle name="Normal 6 4" xfId="450"/>
    <cellStyle name="Normal 6 4 2" xfId="451"/>
    <cellStyle name="Normal 6 5" xfId="452"/>
    <cellStyle name="Normal 6 5 2" xfId="453"/>
    <cellStyle name="Normal 6 6" xfId="454"/>
    <cellStyle name="Normal 6 7" xfId="455"/>
    <cellStyle name="Normal 6 7 2" xfId="456"/>
    <cellStyle name="Normal 6 8" xfId="457"/>
    <cellStyle name="Normal 6 9" xfId="458"/>
    <cellStyle name="Normal 7" xfId="459"/>
    <cellStyle name="Normal 8" xfId="460"/>
    <cellStyle name="Normal 8 2" xfId="461"/>
    <cellStyle name="Normal 8 3" xfId="462"/>
    <cellStyle name="Normal 9" xfId="463"/>
    <cellStyle name="Normal_ADITAnalysisID090805" xfId="464"/>
    <cellStyle name="Note" xfId="465"/>
    <cellStyle name="Note 2" xfId="466"/>
    <cellStyle name="Note 3" xfId="467"/>
    <cellStyle name="Note 4" xfId="468"/>
    <cellStyle name="Note 5" xfId="469"/>
    <cellStyle name="Note 6" xfId="470"/>
    <cellStyle name="Note 7" xfId="471"/>
    <cellStyle name="Note 8" xfId="472"/>
    <cellStyle name="Note 9" xfId="473"/>
    <cellStyle name="Output" xfId="474"/>
    <cellStyle name="Output 2" xfId="475"/>
    <cellStyle name="Output 3" xfId="476"/>
    <cellStyle name="Output 4" xfId="477"/>
    <cellStyle name="Output 5" xfId="478"/>
    <cellStyle name="Output 6" xfId="479"/>
    <cellStyle name="Output 7" xfId="480"/>
    <cellStyle name="Output 8" xfId="481"/>
    <cellStyle name="Output 9" xfId="482"/>
    <cellStyle name="Percent" xfId="483"/>
    <cellStyle name="Percent 2" xfId="484"/>
    <cellStyle name="Percent 2 2" xfId="485"/>
    <cellStyle name="Percent 2 2 2" xfId="486"/>
    <cellStyle name="Percent 2 3" xfId="487"/>
    <cellStyle name="Percent 2 3 2" xfId="488"/>
    <cellStyle name="Percent 2 4" xfId="489"/>
    <cellStyle name="Percent 2 4 2" xfId="490"/>
    <cellStyle name="Percent 2 5" xfId="491"/>
    <cellStyle name="Percent 2 6" xfId="492"/>
    <cellStyle name="Percent 3" xfId="493"/>
    <cellStyle name="Percent 3 2" xfId="494"/>
    <cellStyle name="Percent 3 3" xfId="495"/>
    <cellStyle name="Percent 3 4" xfId="496"/>
    <cellStyle name="Percent 3 5" xfId="497"/>
    <cellStyle name="Percent 3 6" xfId="498"/>
    <cellStyle name="Percent 3 7" xfId="499"/>
    <cellStyle name="Percent 4" xfId="500"/>
    <cellStyle name="Percent 5" xfId="501"/>
    <cellStyle name="Percent 5 10" xfId="502"/>
    <cellStyle name="Percent 5 11" xfId="503"/>
    <cellStyle name="Percent 5 2" xfId="504"/>
    <cellStyle name="Percent 5 2 2" xfId="505"/>
    <cellStyle name="Percent 5 3" xfId="506"/>
    <cellStyle name="Percent 5 3 2" xfId="507"/>
    <cellStyle name="Percent 5 4" xfId="508"/>
    <cellStyle name="Percent 5 4 2" xfId="509"/>
    <cellStyle name="Percent 5 5" xfId="510"/>
    <cellStyle name="Percent 5 6" xfId="511"/>
    <cellStyle name="Percent 5 7" xfId="512"/>
    <cellStyle name="Percent 5 7 2" xfId="513"/>
    <cellStyle name="Percent 5 8" xfId="514"/>
    <cellStyle name="Percent 5 8 2" xfId="515"/>
    <cellStyle name="Percent 5 9" xfId="516"/>
    <cellStyle name="Percent 5 9 2" xfId="517"/>
    <cellStyle name="Percent 6" xfId="518"/>
    <cellStyle name="Title" xfId="519"/>
    <cellStyle name="Title 2" xfId="520"/>
    <cellStyle name="Title 3" xfId="521"/>
    <cellStyle name="Title 4" xfId="522"/>
    <cellStyle name="Title 5" xfId="523"/>
    <cellStyle name="Title 6" xfId="524"/>
    <cellStyle name="Title 7" xfId="525"/>
    <cellStyle name="Title 8" xfId="526"/>
    <cellStyle name="Title 9" xfId="527"/>
    <cellStyle name="Total" xfId="528"/>
    <cellStyle name="Total 2" xfId="529"/>
    <cellStyle name="Total 3" xfId="530"/>
    <cellStyle name="Total 4" xfId="531"/>
    <cellStyle name="Total 5" xfId="532"/>
    <cellStyle name="Total 6" xfId="533"/>
    <cellStyle name="Total 7" xfId="534"/>
    <cellStyle name="Total 8" xfId="535"/>
    <cellStyle name="Total 9" xfId="536"/>
    <cellStyle name="Warning Text" xfId="537"/>
    <cellStyle name="Warning Text 2" xfId="538"/>
    <cellStyle name="Warning Text 3" xfId="539"/>
    <cellStyle name="Warning Text 4" xfId="540"/>
    <cellStyle name="Warning Text 5" xfId="541"/>
    <cellStyle name="Warning Text 6" xfId="542"/>
    <cellStyle name="Warning Text 7" xfId="543"/>
    <cellStyle name="Warning Text 8" xfId="544"/>
    <cellStyle name="Warning Text 9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gethernet/frc/Rate%20Case/RateCaseTestYear2002/SUPMEN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s_intg\Rate%20Case_01\MSFR_Wps%20&amp;%20Scheds%20to%20file\RATEC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gethernet/frc/Rate%20Case/RateCaseTestYear2002/SUP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!!!"/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2"/>
      <sheetName val="WP_H3 Amended"/>
      <sheetName val="AS-If Corr'd BAD DEBTS ONLY"/>
      <sheetName val="WP_H3-1 Amended"/>
      <sheetName val="WP_H4"/>
      <sheetName val="WP_H4 Nancy Revised"/>
      <sheetName val="WP_H4.1"/>
      <sheetName val="WP_H4.2 payroll Amended"/>
      <sheetName val="Payroll Recon H4.2 to H4.4"/>
      <sheetName val="WP_H4.3"/>
      <sheetName val="WP_H4.4 payroll Amended"/>
      <sheetName val="WP_H4.5"/>
      <sheetName val="WP_H4.6"/>
      <sheetName val="WP_H5"/>
      <sheetName val="WP_H6"/>
      <sheetName val="WP_H7 Amend Apr 02"/>
      <sheetName val="WP_H7 Amend NOT used"/>
      <sheetName val="WP_H8 Pension"/>
      <sheetName val="WP_H8.1"/>
      <sheetName val="WP_H8.2"/>
      <sheetName val="WP_H9"/>
      <sheetName val="WP_H9 Revised"/>
      <sheetName val="WP_H9.1"/>
      <sheetName val="WP_H9.2"/>
      <sheetName val="WP_H10"/>
      <sheetName val="WP_H10.1"/>
      <sheetName val="WP_H10.2"/>
      <sheetName val="WP H10.2-1 Med"/>
      <sheetName val="WP H10.2-2 Dent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4_OLD"/>
      <sheetName val="WP_J5"/>
      <sheetName val="WP_J6"/>
      <sheetName val="SECT_K"/>
      <sheetName val="SECT_L"/>
      <sheetName val="SECT_O"/>
      <sheetName val="WP_H7 Amend Mar 02"/>
      <sheetName val="WP_H3"/>
      <sheetName val="WP_H3-1"/>
      <sheetName val="WP_H4.2 payroll"/>
      <sheetName val="WP_H4.4 payroll"/>
      <sheetName val="WP_H7"/>
      <sheetName val="WP_H8"/>
    </sheetNames>
    <sheetDataSet>
      <sheetData sheetId="32">
        <row r="2">
          <cell r="B2" t="str">
            <v>Section H - Operating Income Statement</v>
          </cell>
        </row>
        <row r="3">
          <cell r="B3" t="str">
            <v>W/P H-9</v>
          </cell>
        </row>
        <row r="5">
          <cell r="A5" t="str">
            <v>OKLAHOMA GAS AND ELECTRIC SERVICES</v>
          </cell>
        </row>
        <row r="6">
          <cell r="A6" t="str">
            <v>DIRECTORS' FEES &amp; EXECUTIVE SALARIES &amp; EXPENSES</v>
          </cell>
        </row>
        <row r="7">
          <cell r="A7" t="str">
            <v>TEST YEAR ENDING SEPTEMBER 30, 2001</v>
          </cell>
        </row>
        <row r="8">
          <cell r="A8" t="str">
            <v>CAUSE NO.  PUD 200100455</v>
          </cell>
        </row>
        <row r="12">
          <cell r="J12" t="str">
            <v>Restricted</v>
          </cell>
        </row>
        <row r="13">
          <cell r="J13" t="str">
            <v>Stock Awards</v>
          </cell>
        </row>
        <row r="14">
          <cell r="B14" t="str">
            <v>Line</v>
          </cell>
          <cell r="F14" t="str">
            <v>Fees &amp;</v>
          </cell>
          <cell r="H14" t="str">
            <v>Incentive</v>
          </cell>
          <cell r="J14" t="str">
            <v>Amortization</v>
          </cell>
        </row>
        <row r="15">
          <cell r="B15" t="str">
            <v>No.</v>
          </cell>
          <cell r="D15" t="str">
            <v>Description</v>
          </cell>
          <cell r="F15" t="str">
            <v>Salaries</v>
          </cell>
          <cell r="H15" t="str">
            <v>Compensation</v>
          </cell>
          <cell r="J15" t="str">
            <v>Expense</v>
          </cell>
          <cell r="L15" t="str">
            <v>Expenses</v>
          </cell>
        </row>
        <row r="17">
          <cell r="D17" t="str">
            <v>Directors</v>
          </cell>
        </row>
        <row r="18">
          <cell r="B18" t="str">
            <v>1.</v>
          </cell>
          <cell r="C18" t="str">
            <v>x</v>
          </cell>
          <cell r="D18" t="str">
            <v>Herbert H Champlin</v>
          </cell>
          <cell r="F18">
            <v>15611</v>
          </cell>
          <cell r="H18">
            <v>0</v>
          </cell>
          <cell r="J18">
            <v>0</v>
          </cell>
          <cell r="L18">
            <v>0</v>
          </cell>
        </row>
        <row r="19">
          <cell r="C19" t="str">
            <v>x</v>
          </cell>
          <cell r="D19" t="str">
            <v>Luke R Corbett</v>
          </cell>
          <cell r="F19">
            <v>12506</v>
          </cell>
          <cell r="H19">
            <v>0</v>
          </cell>
          <cell r="J19">
            <v>0</v>
          </cell>
          <cell r="L19">
            <v>0</v>
          </cell>
        </row>
        <row r="20">
          <cell r="C20" t="str">
            <v>x</v>
          </cell>
          <cell r="D20" t="str">
            <v>William E Durrett</v>
          </cell>
          <cell r="F20">
            <v>9212</v>
          </cell>
          <cell r="H20">
            <v>0</v>
          </cell>
          <cell r="J20">
            <v>0</v>
          </cell>
          <cell r="L20">
            <v>0</v>
          </cell>
        </row>
        <row r="21">
          <cell r="C21" t="str">
            <v>x</v>
          </cell>
          <cell r="D21" t="str">
            <v>Martha W Griffin</v>
          </cell>
          <cell r="F21">
            <v>9047</v>
          </cell>
          <cell r="H21">
            <v>0</v>
          </cell>
          <cell r="J21">
            <v>0</v>
          </cell>
          <cell r="L21">
            <v>0</v>
          </cell>
        </row>
        <row r="22">
          <cell r="C22" t="str">
            <v>x</v>
          </cell>
          <cell r="D22" t="str">
            <v>Hugh L Hembree</v>
          </cell>
          <cell r="F22">
            <v>17374</v>
          </cell>
          <cell r="H22">
            <v>0</v>
          </cell>
          <cell r="J22">
            <v>0</v>
          </cell>
          <cell r="L22">
            <v>0</v>
          </cell>
        </row>
        <row r="23">
          <cell r="C23" t="str">
            <v>x</v>
          </cell>
          <cell r="D23" t="str">
            <v>Robert Kelley</v>
          </cell>
          <cell r="F23">
            <v>12288</v>
          </cell>
          <cell r="H23">
            <v>0</v>
          </cell>
          <cell r="J23">
            <v>0</v>
          </cell>
          <cell r="L23">
            <v>0</v>
          </cell>
        </row>
        <row r="24">
          <cell r="C24" t="str">
            <v>x</v>
          </cell>
          <cell r="D24" t="str">
            <v>Bill Swisher</v>
          </cell>
          <cell r="F24">
            <v>20234</v>
          </cell>
          <cell r="H24">
            <v>0</v>
          </cell>
          <cell r="J24">
            <v>0</v>
          </cell>
          <cell r="L24">
            <v>0</v>
          </cell>
        </row>
        <row r="25">
          <cell r="C25" t="str">
            <v>x</v>
          </cell>
          <cell r="D25" t="str">
            <v>Ronald H White</v>
          </cell>
          <cell r="F25">
            <v>14253</v>
          </cell>
          <cell r="H25">
            <v>0</v>
          </cell>
          <cell r="J25">
            <v>0</v>
          </cell>
          <cell r="L25">
            <v>0</v>
          </cell>
        </row>
        <row r="26">
          <cell r="C26" t="str">
            <v>x</v>
          </cell>
          <cell r="D26" t="str">
            <v>J. D. Williams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</row>
        <row r="29">
          <cell r="D29" t="str">
            <v>Executives</v>
          </cell>
        </row>
        <row r="30">
          <cell r="C30" t="str">
            <v>x</v>
          </cell>
          <cell r="D30" t="str">
            <v>S E Moore</v>
          </cell>
          <cell r="F30">
            <v>631250</v>
          </cell>
          <cell r="H30">
            <v>245154</v>
          </cell>
          <cell r="J30">
            <v>204992</v>
          </cell>
          <cell r="L30">
            <v>10374</v>
          </cell>
        </row>
        <row r="31">
          <cell r="C31" t="str">
            <v>x</v>
          </cell>
          <cell r="D31" t="str">
            <v>A M Strecker</v>
          </cell>
          <cell r="F31">
            <v>407500</v>
          </cell>
          <cell r="H31">
            <v>131459</v>
          </cell>
          <cell r="J31">
            <v>93824</v>
          </cell>
          <cell r="L31">
            <v>16416</v>
          </cell>
        </row>
        <row r="32">
          <cell r="C32" t="str">
            <v>x</v>
          </cell>
          <cell r="D32" t="str">
            <v>J R Hatfield</v>
          </cell>
          <cell r="F32">
            <v>266250</v>
          </cell>
          <cell r="H32">
            <v>76744</v>
          </cell>
          <cell r="J32">
            <v>44224</v>
          </cell>
          <cell r="L32">
            <v>36524</v>
          </cell>
        </row>
        <row r="33">
          <cell r="C33" t="str">
            <v>o</v>
          </cell>
          <cell r="D33" t="str">
            <v>J T Coffman</v>
          </cell>
          <cell r="F33">
            <v>232500</v>
          </cell>
          <cell r="H33">
            <v>68144</v>
          </cell>
          <cell r="J33">
            <v>40300</v>
          </cell>
          <cell r="L33">
            <v>23984</v>
          </cell>
        </row>
        <row r="34">
          <cell r="C34" t="str">
            <v>o</v>
          </cell>
          <cell r="D34" t="str">
            <v>M D Bowen Jr</v>
          </cell>
          <cell r="F34">
            <v>187500</v>
          </cell>
          <cell r="H34">
            <v>37497</v>
          </cell>
          <cell r="J34">
            <v>21930</v>
          </cell>
          <cell r="L34">
            <v>25921</v>
          </cell>
        </row>
        <row r="35">
          <cell r="C35" t="str">
            <v>x</v>
          </cell>
          <cell r="D35" t="str">
            <v>M G Davis</v>
          </cell>
          <cell r="F35">
            <v>172500</v>
          </cell>
          <cell r="H35">
            <v>30326</v>
          </cell>
          <cell r="J35">
            <v>20103</v>
          </cell>
          <cell r="L35">
            <v>6601</v>
          </cell>
        </row>
        <row r="36">
          <cell r="C36" t="str">
            <v>x</v>
          </cell>
          <cell r="D36" t="str">
            <v>I B Elliott</v>
          </cell>
          <cell r="F36">
            <v>137500</v>
          </cell>
          <cell r="H36">
            <v>23094</v>
          </cell>
          <cell r="J36">
            <v>11124</v>
          </cell>
          <cell r="L36">
            <v>12880</v>
          </cell>
        </row>
        <row r="37">
          <cell r="C37" t="str">
            <v>x</v>
          </cell>
          <cell r="D37" t="str">
            <v>S R Gerdes</v>
          </cell>
          <cell r="F37">
            <v>177500</v>
          </cell>
          <cell r="H37">
            <v>36546</v>
          </cell>
          <cell r="J37">
            <v>19011</v>
          </cell>
          <cell r="L37">
            <v>5982</v>
          </cell>
        </row>
        <row r="38">
          <cell r="C38" t="str">
            <v>x</v>
          </cell>
          <cell r="D38" t="str">
            <v>D J Kurtz</v>
          </cell>
          <cell r="F38">
            <v>178750</v>
          </cell>
          <cell r="H38">
            <v>34108</v>
          </cell>
          <cell r="J38">
            <v>18089</v>
          </cell>
          <cell r="L38">
            <v>25705</v>
          </cell>
        </row>
        <row r="39">
          <cell r="C39" t="str">
            <v>x</v>
          </cell>
          <cell r="D39" t="str">
            <v>D R Rowlett</v>
          </cell>
          <cell r="F39">
            <v>169955</v>
          </cell>
          <cell r="H39">
            <v>33042</v>
          </cell>
          <cell r="J39">
            <v>18154</v>
          </cell>
          <cell r="L39">
            <v>14138</v>
          </cell>
        </row>
        <row r="40">
          <cell r="C40" t="str">
            <v>x</v>
          </cell>
          <cell r="D40" t="str">
            <v>D L Young</v>
          </cell>
          <cell r="F40">
            <v>157500</v>
          </cell>
          <cell r="H40">
            <v>26647</v>
          </cell>
          <cell r="J40">
            <v>12825</v>
          </cell>
          <cell r="L40">
            <v>19649</v>
          </cell>
        </row>
        <row r="41">
          <cell r="C41" t="str">
            <v>x</v>
          </cell>
          <cell r="D41" t="str">
            <v>E B Weekes</v>
          </cell>
          <cell r="F41">
            <v>162500</v>
          </cell>
          <cell r="H41">
            <v>22028</v>
          </cell>
          <cell r="J41">
            <v>7021</v>
          </cell>
          <cell r="L41">
            <v>23379</v>
          </cell>
        </row>
        <row r="44">
          <cell r="C44" t="str">
            <v>x</v>
          </cell>
          <cell r="D44" t="str">
            <v>D P Hennessey</v>
          </cell>
          <cell r="F44">
            <v>157206</v>
          </cell>
          <cell r="H44">
            <v>27932</v>
          </cell>
          <cell r="J44">
            <v>16485</v>
          </cell>
          <cell r="L44">
            <v>13103</v>
          </cell>
        </row>
        <row r="45">
          <cell r="C45" t="str">
            <v>o</v>
          </cell>
          <cell r="D45" t="str">
            <v>M H Perkins Jr</v>
          </cell>
          <cell r="F45">
            <v>142810</v>
          </cell>
          <cell r="H45">
            <v>26317</v>
          </cell>
          <cell r="J45">
            <v>14981</v>
          </cell>
          <cell r="L45">
            <v>18685</v>
          </cell>
        </row>
        <row r="46">
          <cell r="C46" t="str">
            <v>x</v>
          </cell>
          <cell r="D46" t="str">
            <v>C G Lairamore</v>
          </cell>
          <cell r="F46">
            <v>137292</v>
          </cell>
          <cell r="H46">
            <v>27662</v>
          </cell>
          <cell r="J46">
            <v>12266</v>
          </cell>
          <cell r="L46">
            <v>35765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2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8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1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>   &lt;&lt;&lt;</v>
          </cell>
          <cell r="E8" t="str">
            <v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>Plant </v>
          </cell>
        </row>
        <row r="14">
          <cell r="F14" t="str">
            <v>            INTANGIBLE PLANT</v>
          </cell>
        </row>
        <row r="15">
          <cell r="B15" t="str">
            <v>1.</v>
          </cell>
          <cell r="D15">
            <v>301</v>
          </cell>
          <cell r="F15" t="str">
            <v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>            PRODUCTION PLANT</v>
          </cell>
        </row>
        <row r="22">
          <cell r="F22" t="str">
            <v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4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>Plant </v>
          </cell>
        </row>
        <row r="14">
          <cell r="F14" t="str">
            <v>            INTANGIBLE PLANT</v>
          </cell>
        </row>
        <row r="15">
          <cell r="B15" t="str">
            <v>1.</v>
          </cell>
          <cell r="D15">
            <v>301</v>
          </cell>
          <cell r="F15" t="str">
            <v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>            PRODUCTION PLANT</v>
          </cell>
        </row>
        <row r="21">
          <cell r="F21" t="str">
            <v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22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>     Electric </v>
          </cell>
          <cell r="F16">
            <v>1149203275</v>
          </cell>
        </row>
        <row r="17">
          <cell r="B17" t="str">
            <v>3.</v>
          </cell>
          <cell r="D17" t="str">
            <v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>     Fuel</v>
          </cell>
          <cell r="F22">
            <v>304775108</v>
          </cell>
        </row>
        <row r="23">
          <cell r="B23" t="str">
            <v>7.</v>
          </cell>
          <cell r="D23" t="str">
            <v>     Purchased Power</v>
          </cell>
          <cell r="F23">
            <v>216597409</v>
          </cell>
        </row>
        <row r="24">
          <cell r="B24" t="str">
            <v>8.</v>
          </cell>
          <cell r="D24" t="str">
            <v>     Other O&amp;M</v>
          </cell>
          <cell r="F24">
            <v>249872967</v>
          </cell>
        </row>
        <row r="25">
          <cell r="B25" t="str">
            <v>9.</v>
          </cell>
          <cell r="D25" t="str">
            <v>     Depreciation</v>
          </cell>
          <cell r="F25">
            <v>110718649</v>
          </cell>
        </row>
        <row r="26">
          <cell r="B26" t="str">
            <v>10.</v>
          </cell>
          <cell r="D26" t="str">
            <v>     Misc. Taxes</v>
          </cell>
          <cell r="F26">
            <v>101895</v>
          </cell>
        </row>
        <row r="27">
          <cell r="B27" t="str">
            <v>11.</v>
          </cell>
          <cell r="D27" t="str">
            <v>     Property Taxes</v>
          </cell>
          <cell r="F27">
            <v>33272491</v>
          </cell>
        </row>
        <row r="28">
          <cell r="B28" t="str">
            <v>12.</v>
          </cell>
          <cell r="D28" t="str">
            <v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6">
        <row r="14">
          <cell r="B14" t="str">
            <v>No.</v>
          </cell>
          <cell r="D14" t="str">
            <v>Month</v>
          </cell>
          <cell r="F14" t="str">
            <v>Acct No.-915400</v>
          </cell>
          <cell r="H14" t="str">
            <v>Acct No.-916300</v>
          </cell>
          <cell r="J14" t="str">
            <v>M&amp;S</v>
          </cell>
        </row>
        <row r="16">
          <cell r="B16" t="str">
            <v>1.</v>
          </cell>
          <cell r="D16" t="str">
            <v>December 2001</v>
          </cell>
          <cell r="F16">
            <v>32639462</v>
          </cell>
          <cell r="H16">
            <v>0</v>
          </cell>
          <cell r="J16">
            <v>32639462</v>
          </cell>
        </row>
        <row r="17">
          <cell r="B17" t="str">
            <v>2.</v>
          </cell>
          <cell r="D17" t="str">
            <v>January 2002</v>
          </cell>
          <cell r="F17">
            <v>32895007</v>
          </cell>
          <cell r="H17">
            <v>0</v>
          </cell>
          <cell r="J17">
            <v>32895007</v>
          </cell>
        </row>
        <row r="18">
          <cell r="B18" t="str">
            <v>3.</v>
          </cell>
          <cell r="D18" t="str">
            <v>February 2002</v>
          </cell>
          <cell r="F18">
            <v>45912695</v>
          </cell>
          <cell r="H18">
            <v>0</v>
          </cell>
          <cell r="J18">
            <v>45912695</v>
          </cell>
        </row>
        <row r="19">
          <cell r="B19" t="str">
            <v>4.</v>
          </cell>
          <cell r="D19" t="str">
            <v>March 2002</v>
          </cell>
          <cell r="F19">
            <v>46068349</v>
          </cell>
          <cell r="H19">
            <v>0</v>
          </cell>
          <cell r="J19">
            <v>46068349</v>
          </cell>
        </row>
        <row r="20">
          <cell r="B20" t="str">
            <v>5.</v>
          </cell>
          <cell r="D20" t="str">
            <v>April 2002</v>
          </cell>
          <cell r="F20">
            <v>40078918</v>
          </cell>
          <cell r="H20">
            <v>0</v>
          </cell>
          <cell r="J20">
            <v>40078918</v>
          </cell>
        </row>
        <row r="21">
          <cell r="B21" t="str">
            <v>6.</v>
          </cell>
          <cell r="D21" t="str">
            <v>May 2002</v>
          </cell>
          <cell r="F21">
            <v>40244100</v>
          </cell>
          <cell r="H21">
            <v>0</v>
          </cell>
          <cell r="J21">
            <v>40244100</v>
          </cell>
        </row>
        <row r="22">
          <cell r="B22" t="str">
            <v>7.</v>
          </cell>
          <cell r="D22" t="str">
            <v>June 2002</v>
          </cell>
          <cell r="F22">
            <v>39727277</v>
          </cell>
          <cell r="H22">
            <v>0</v>
          </cell>
          <cell r="J22">
            <v>39727277</v>
          </cell>
        </row>
        <row r="23">
          <cell r="B23" t="str">
            <v>8.</v>
          </cell>
          <cell r="D23" t="str">
            <v>July 2002</v>
          </cell>
          <cell r="F23">
            <v>40614523</v>
          </cell>
          <cell r="H23">
            <v>0</v>
          </cell>
          <cell r="J23">
            <v>40614523</v>
          </cell>
        </row>
        <row r="24">
          <cell r="B24" t="str">
            <v>9.</v>
          </cell>
          <cell r="D24" t="str">
            <v>August 2002</v>
          </cell>
          <cell r="F24">
            <v>39049059</v>
          </cell>
          <cell r="H24">
            <v>0</v>
          </cell>
          <cell r="J24">
            <v>39049059</v>
          </cell>
        </row>
        <row r="25">
          <cell r="B25" t="str">
            <v>10.</v>
          </cell>
          <cell r="D25" t="str">
            <v>September 2002</v>
          </cell>
          <cell r="F25">
            <v>37809611</v>
          </cell>
          <cell r="H25">
            <v>0</v>
          </cell>
          <cell r="J25">
            <v>37809611</v>
          </cell>
        </row>
        <row r="26">
          <cell r="B26" t="str">
            <v>11.</v>
          </cell>
          <cell r="D26" t="str">
            <v>October 2002</v>
          </cell>
          <cell r="F26">
            <v>36746525</v>
          </cell>
          <cell r="H26">
            <v>0</v>
          </cell>
          <cell r="J26">
            <v>36746525</v>
          </cell>
        </row>
        <row r="27">
          <cell r="B27" t="str">
            <v>12.</v>
          </cell>
          <cell r="D27" t="str">
            <v>November 2002</v>
          </cell>
          <cell r="F27">
            <v>37913106</v>
          </cell>
          <cell r="H27">
            <v>0</v>
          </cell>
          <cell r="J27">
            <v>37913106</v>
          </cell>
        </row>
        <row r="28">
          <cell r="B28" t="str">
            <v>13.</v>
          </cell>
          <cell r="D28" t="str">
            <v>December 2002</v>
          </cell>
          <cell r="F28">
            <v>40746944</v>
          </cell>
          <cell r="H28">
            <v>0</v>
          </cell>
          <cell r="J28">
            <v>40746944</v>
          </cell>
        </row>
        <row r="31">
          <cell r="B31" t="str">
            <v>14.</v>
          </cell>
          <cell r="D31" t="str">
            <v>13 month average</v>
          </cell>
          <cell r="F31">
            <v>39265044.307692304</v>
          </cell>
          <cell r="H31">
            <v>0</v>
          </cell>
          <cell r="J31">
            <v>39265044.307692304</v>
          </cell>
        </row>
      </sheetData>
      <sheetData sheetId="13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791529.2307692308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791529.2307692308</v>
          </cell>
          <cell r="L61">
            <v>791529</v>
          </cell>
        </row>
        <row r="62">
          <cell r="B62" t="str">
            <v>          Misc Curr &amp; Accr'd Liabilities included in Oth Cash WC</v>
          </cell>
          <cell r="J62">
            <v>21802023.307692308</v>
          </cell>
          <cell r="L62">
            <v>2985863</v>
          </cell>
        </row>
        <row r="63">
          <cell r="J63" t="str">
            <v>WP  E-4</v>
          </cell>
        </row>
        <row r="66">
          <cell r="B66" t="str">
            <v>*  Note:  Expenses/Payments related to all of the other accruals shown on this workpaper have already been captured in Expense Lead Days calculations (see WP's E-2 &amp; E-2-4) and are therefore, NOT include in the amount taken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="80" zoomScaleSheetLayoutView="80" zoomScalePageLayoutView="0" workbookViewId="0" topLeftCell="A1">
      <selection activeCell="A1" sqref="A1:H1"/>
    </sheetView>
  </sheetViews>
  <sheetFormatPr defaultColWidth="9.140625" defaultRowHeight="15"/>
  <cols>
    <col min="1" max="1" width="57.28125" style="0" customWidth="1"/>
    <col min="2" max="2" width="18.7109375" style="0" customWidth="1"/>
    <col min="3" max="3" width="10.28125" style="0" customWidth="1"/>
    <col min="4" max="4" width="57.421875" style="0" customWidth="1"/>
    <col min="5" max="5" width="17.28125" style="0" customWidth="1"/>
    <col min="6" max="6" width="5.8515625" style="0" customWidth="1"/>
    <col min="7" max="7" width="17.8515625" style="12" customWidth="1"/>
    <col min="8" max="8" width="3.7109375" style="0" customWidth="1"/>
    <col min="9" max="9" width="4.00390625" style="0" customWidth="1"/>
    <col min="10" max="10" width="0.5625" style="0" customWidth="1"/>
  </cols>
  <sheetData>
    <row r="1" spans="1:8" ht="30" customHeight="1">
      <c r="A1" s="34" t="s">
        <v>51</v>
      </c>
      <c r="B1" s="34"/>
      <c r="C1" s="34"/>
      <c r="D1" s="34"/>
      <c r="E1" s="34"/>
      <c r="F1" s="34"/>
      <c r="G1" s="34"/>
      <c r="H1" s="34"/>
    </row>
    <row r="2" ht="15">
      <c r="A2" t="s">
        <v>0</v>
      </c>
    </row>
    <row r="3" ht="15">
      <c r="A3" t="s">
        <v>50</v>
      </c>
    </row>
    <row r="5" spans="1:8" ht="15">
      <c r="A5" s="32">
        <v>2014</v>
      </c>
      <c r="B5" s="33">
        <v>2008</v>
      </c>
      <c r="C5" s="18" t="s">
        <v>36</v>
      </c>
      <c r="D5" s="32">
        <v>2015</v>
      </c>
      <c r="E5" s="33"/>
      <c r="G5" s="13" t="s">
        <v>1</v>
      </c>
      <c r="H5" s="1"/>
    </row>
    <row r="6" spans="1:7" ht="15">
      <c r="A6" t="s">
        <v>2</v>
      </c>
      <c r="B6" s="23" t="s">
        <v>42</v>
      </c>
      <c r="E6" s="23" t="s">
        <v>43</v>
      </c>
      <c r="G6" s="17" t="s">
        <v>35</v>
      </c>
    </row>
    <row r="7" ht="14.25" customHeight="1">
      <c r="E7" s="22" t="s">
        <v>41</v>
      </c>
    </row>
    <row r="8" spans="1:8" ht="15">
      <c r="A8" s="24" t="s">
        <v>3</v>
      </c>
      <c r="B8" s="25">
        <v>-1839055792</v>
      </c>
      <c r="D8" s="24" t="s">
        <v>3</v>
      </c>
      <c r="E8" s="25">
        <v>-1931173601</v>
      </c>
      <c r="G8" s="14">
        <f>AVERAGE(E8,B8)</f>
        <v>-1885114696.5</v>
      </c>
      <c r="H8" s="2"/>
    </row>
    <row r="9" spans="1:8" ht="15">
      <c r="A9" s="26" t="s">
        <v>32</v>
      </c>
      <c r="B9" s="27">
        <v>-17901684</v>
      </c>
      <c r="D9" s="26" t="s">
        <v>32</v>
      </c>
      <c r="E9" s="27">
        <v>-14674479</v>
      </c>
      <c r="G9" s="14">
        <f>AVERAGE(E9,B9)</f>
        <v>-16288081.5</v>
      </c>
      <c r="H9" s="2"/>
    </row>
    <row r="10" spans="1:8" ht="15">
      <c r="A10" s="26" t="s">
        <v>33</v>
      </c>
      <c r="B10" s="27">
        <v>-35031080.3763573</v>
      </c>
      <c r="D10" s="26" t="s">
        <v>33</v>
      </c>
      <c r="E10" s="27">
        <v>-39007731</v>
      </c>
      <c r="G10" s="14">
        <f>AVERAGE(E10,B10)</f>
        <v>-37019405.68817865</v>
      </c>
      <c r="H10" s="2"/>
    </row>
    <row r="11" spans="1:8" ht="15">
      <c r="A11" s="26" t="s">
        <v>34</v>
      </c>
      <c r="B11" s="27">
        <v>-3151602.5</v>
      </c>
      <c r="D11" s="26" t="s">
        <v>34</v>
      </c>
      <c r="E11" s="27">
        <v>-3047232</v>
      </c>
      <c r="G11" s="14">
        <f>AVERAGE(E11,B11)</f>
        <v>-3099417.25</v>
      </c>
      <c r="H11" s="2"/>
    </row>
    <row r="12" spans="1:9" ht="15">
      <c r="A12" s="3"/>
      <c r="B12" s="5"/>
      <c r="C12" s="3"/>
      <c r="D12" s="3"/>
      <c r="E12" s="5"/>
      <c r="G12" s="14"/>
      <c r="H12" s="2"/>
      <c r="I12" s="7"/>
    </row>
    <row r="13" spans="2:9" ht="15.75" thickBot="1">
      <c r="B13" s="6">
        <f>SUM(B8:B12)</f>
        <v>-1895140158.8763573</v>
      </c>
      <c r="C13" t="s">
        <v>41</v>
      </c>
      <c r="E13" s="6">
        <f>SUM(E8:E12)</f>
        <v>-1987903043</v>
      </c>
      <c r="G13" s="15">
        <f>SUM(G8:G12)</f>
        <v>-1941521600.9381785</v>
      </c>
      <c r="H13" s="8"/>
      <c r="I13" s="20"/>
    </row>
    <row r="14" spans="2:9" ht="15.75" thickTop="1">
      <c r="B14" s="10" t="s">
        <v>41</v>
      </c>
      <c r="E14" s="10" t="s">
        <v>41</v>
      </c>
      <c r="G14" s="14"/>
      <c r="H14" s="2"/>
      <c r="I14" s="20"/>
    </row>
    <row r="15" spans="7:9" ht="15">
      <c r="G15" s="14"/>
      <c r="H15" s="2"/>
      <c r="I15" s="21"/>
    </row>
    <row r="16" spans="1:9" ht="15">
      <c r="A16" t="s">
        <v>4</v>
      </c>
      <c r="E16" s="2"/>
      <c r="G16" s="14"/>
      <c r="H16" s="2"/>
      <c r="I16" s="7"/>
    </row>
    <row r="17" spans="7:8" ht="6.75" customHeight="1">
      <c r="G17" s="14"/>
      <c r="H17" s="2"/>
    </row>
    <row r="18" spans="1:8" ht="15">
      <c r="A18" s="24" t="s">
        <v>5</v>
      </c>
      <c r="B18" s="27">
        <v>-1904944</v>
      </c>
      <c r="D18" s="24" t="s">
        <v>5</v>
      </c>
      <c r="E18" s="27">
        <v>-1766003</v>
      </c>
      <c r="G18" s="14">
        <f>AVERAGE(E18,B18)</f>
        <v>-1835473.5</v>
      </c>
      <c r="H18" s="2"/>
    </row>
    <row r="19" spans="1:8" ht="15">
      <c r="A19" s="24" t="s">
        <v>6</v>
      </c>
      <c r="B19" s="27">
        <v>-77221849</v>
      </c>
      <c r="D19" s="24" t="s">
        <v>6</v>
      </c>
      <c r="E19" s="27">
        <v>-55113480</v>
      </c>
      <c r="G19" s="14">
        <f aca="true" t="shared" si="0" ref="G19:G36">AVERAGE(E19,B19)</f>
        <v>-66167664.5</v>
      </c>
      <c r="H19" s="2"/>
    </row>
    <row r="20" spans="1:8" ht="15">
      <c r="A20" s="24" t="s">
        <v>7</v>
      </c>
      <c r="B20" s="27">
        <v>-5315002</v>
      </c>
      <c r="D20" s="24" t="s">
        <v>7</v>
      </c>
      <c r="E20" s="27">
        <v>-4826279</v>
      </c>
      <c r="G20" s="14">
        <f t="shared" si="0"/>
        <v>-5070640.5</v>
      </c>
      <c r="H20" s="2"/>
    </row>
    <row r="21" spans="1:8" ht="15">
      <c r="A21" s="28" t="s">
        <v>26</v>
      </c>
      <c r="B21" s="27">
        <v>-6793347</v>
      </c>
      <c r="D21" s="28" t="s">
        <v>26</v>
      </c>
      <c r="E21" s="27">
        <v>-10695294</v>
      </c>
      <c r="G21" s="14">
        <f t="shared" si="0"/>
        <v>-8744320.5</v>
      </c>
      <c r="H21" s="2"/>
    </row>
    <row r="22" spans="1:8" ht="15">
      <c r="A22" s="28" t="s">
        <v>21</v>
      </c>
      <c r="B22" s="27">
        <v>-820652</v>
      </c>
      <c r="D22" s="28" t="s">
        <v>21</v>
      </c>
      <c r="E22" s="27">
        <v>-792225</v>
      </c>
      <c r="G22" s="14">
        <f t="shared" si="0"/>
        <v>-806438.5</v>
      </c>
      <c r="H22" s="2"/>
    </row>
    <row r="23" spans="1:8" ht="15">
      <c r="A23" s="28" t="s">
        <v>28</v>
      </c>
      <c r="B23" s="27">
        <f>-7158801+2416481</f>
        <v>-4742320</v>
      </c>
      <c r="D23" s="28" t="s">
        <v>28</v>
      </c>
      <c r="E23" s="27">
        <f>-7158801+4646389</f>
        <v>-2512412</v>
      </c>
      <c r="G23" s="14">
        <f t="shared" si="0"/>
        <v>-3627366</v>
      </c>
      <c r="H23" s="2"/>
    </row>
    <row r="24" spans="1:8" ht="15">
      <c r="A24" s="28" t="s">
        <v>22</v>
      </c>
      <c r="B24" s="27">
        <v>-2331988</v>
      </c>
      <c r="D24" s="28" t="s">
        <v>22</v>
      </c>
      <c r="E24" s="27">
        <v>-2223597</v>
      </c>
      <c r="G24" s="14">
        <f t="shared" si="0"/>
        <v>-2277792.5</v>
      </c>
      <c r="H24" s="2"/>
    </row>
    <row r="25" spans="1:8" ht="15">
      <c r="A25" s="28" t="s">
        <v>23</v>
      </c>
      <c r="B25" s="27">
        <v>0</v>
      </c>
      <c r="D25" s="28" t="s">
        <v>23</v>
      </c>
      <c r="E25" s="27"/>
      <c r="G25" s="19">
        <f t="shared" si="0"/>
        <v>0</v>
      </c>
      <c r="H25" s="2"/>
    </row>
    <row r="26" spans="1:8" ht="15">
      <c r="A26" s="28" t="s">
        <v>44</v>
      </c>
      <c r="B26" s="27">
        <v>6509391</v>
      </c>
      <c r="D26" s="28" t="s">
        <v>44</v>
      </c>
      <c r="E26" s="27">
        <v>0</v>
      </c>
      <c r="G26" s="14">
        <f t="shared" si="0"/>
        <v>3254695.5</v>
      </c>
      <c r="H26" s="2"/>
    </row>
    <row r="27" spans="1:8" ht="15">
      <c r="A27" s="28" t="s">
        <v>45</v>
      </c>
      <c r="B27" s="27">
        <v>646678</v>
      </c>
      <c r="D27" s="28" t="s">
        <v>45</v>
      </c>
      <c r="E27" s="27">
        <v>757849</v>
      </c>
      <c r="G27" s="14">
        <f t="shared" si="0"/>
        <v>702263.5</v>
      </c>
      <c r="H27" s="2"/>
    </row>
    <row r="28" spans="1:8" ht="15">
      <c r="A28" s="28" t="s">
        <v>24</v>
      </c>
      <c r="B28" s="27">
        <v>-372372</v>
      </c>
      <c r="D28" s="28" t="s">
        <v>24</v>
      </c>
      <c r="E28" s="27">
        <v>-560441</v>
      </c>
      <c r="G28" s="14">
        <f t="shared" si="0"/>
        <v>-466406.5</v>
      </c>
      <c r="H28" s="2"/>
    </row>
    <row r="29" spans="1:8" ht="15">
      <c r="A29" s="28" t="s">
        <v>25</v>
      </c>
      <c r="B29" s="27">
        <v>0</v>
      </c>
      <c r="D29" s="28" t="s">
        <v>25</v>
      </c>
      <c r="E29" s="27"/>
      <c r="G29" s="14">
        <f t="shared" si="0"/>
        <v>0</v>
      </c>
      <c r="H29" s="2"/>
    </row>
    <row r="30" spans="1:8" ht="15">
      <c r="A30" s="28" t="s">
        <v>37</v>
      </c>
      <c r="B30" s="27">
        <v>0</v>
      </c>
      <c r="D30" s="28" t="s">
        <v>37</v>
      </c>
      <c r="E30" s="27"/>
      <c r="G30" s="14">
        <f t="shared" si="0"/>
        <v>0</v>
      </c>
      <c r="H30" s="2"/>
    </row>
    <row r="31" spans="1:8" ht="15">
      <c r="A31" s="29" t="s">
        <v>38</v>
      </c>
      <c r="B31" s="27">
        <v>-277934</v>
      </c>
      <c r="D31" s="29" t="s">
        <v>38</v>
      </c>
      <c r="E31" s="27">
        <v>-162111</v>
      </c>
      <c r="G31" s="14">
        <f t="shared" si="0"/>
        <v>-220022.5</v>
      </c>
      <c r="H31" s="2"/>
    </row>
    <row r="32" spans="1:8" ht="15">
      <c r="A32" s="28" t="s">
        <v>39</v>
      </c>
      <c r="B32" s="27">
        <v>-13305870</v>
      </c>
      <c r="D32" s="28" t="s">
        <v>39</v>
      </c>
      <c r="E32" s="27">
        <v>-13305870</v>
      </c>
      <c r="G32" s="14">
        <f t="shared" si="0"/>
        <v>-13305870</v>
      </c>
      <c r="H32" s="2"/>
    </row>
    <row r="33" spans="1:8" ht="15">
      <c r="A33" s="29" t="s">
        <v>40</v>
      </c>
      <c r="B33" s="27">
        <v>-839379</v>
      </c>
      <c r="D33" s="29" t="s">
        <v>40</v>
      </c>
      <c r="E33" s="27">
        <v>-839379</v>
      </c>
      <c r="G33" s="14">
        <f t="shared" si="0"/>
        <v>-839379</v>
      </c>
      <c r="H33" s="2"/>
    </row>
    <row r="34" spans="1:8" ht="15">
      <c r="A34" s="28" t="s">
        <v>27</v>
      </c>
      <c r="B34" s="27">
        <v>-2374809</v>
      </c>
      <c r="D34" s="28" t="s">
        <v>27</v>
      </c>
      <c r="E34" s="27">
        <v>-2374809</v>
      </c>
      <c r="G34" s="14">
        <f t="shared" si="0"/>
        <v>-2374809</v>
      </c>
      <c r="H34" s="2"/>
    </row>
    <row r="35" spans="1:8" ht="15">
      <c r="A35" s="28" t="s">
        <v>48</v>
      </c>
      <c r="B35" s="27">
        <v>0</v>
      </c>
      <c r="D35" s="28" t="s">
        <v>48</v>
      </c>
      <c r="E35" s="27">
        <v>0</v>
      </c>
      <c r="G35" s="14">
        <f t="shared" si="0"/>
        <v>0</v>
      </c>
      <c r="H35" s="2"/>
    </row>
    <row r="36" spans="1:8" s="3" customFormat="1" ht="15">
      <c r="A36" s="28" t="s">
        <v>47</v>
      </c>
      <c r="B36" s="27">
        <v>-10513493</v>
      </c>
      <c r="D36" s="28" t="s">
        <v>47</v>
      </c>
      <c r="E36" s="27">
        <v>-13212802</v>
      </c>
      <c r="F36"/>
      <c r="G36" s="14">
        <f t="shared" si="0"/>
        <v>-11863147.5</v>
      </c>
      <c r="H36" s="11"/>
    </row>
    <row r="37" spans="2:8" ht="15">
      <c r="B37" s="4"/>
      <c r="F37" s="7"/>
      <c r="G37" s="14"/>
      <c r="H37" s="2"/>
    </row>
    <row r="38" spans="2:8" ht="15.75" thickBot="1">
      <c r="B38" s="6">
        <f>SUM(B18:B37)</f>
        <v>-119657890</v>
      </c>
      <c r="E38" s="6">
        <f>SUM(E18:E37)</f>
        <v>-107626853</v>
      </c>
      <c r="F38" s="8"/>
      <c r="G38" s="15">
        <f>SUM(G18:G37)</f>
        <v>-113642371.5</v>
      </c>
      <c r="H38" s="8"/>
    </row>
    <row r="39" spans="2:8" ht="15.75" thickTop="1">
      <c r="B39" s="10" t="s">
        <v>41</v>
      </c>
      <c r="E39" s="10"/>
      <c r="G39" s="14"/>
      <c r="H39" s="2"/>
    </row>
    <row r="40" spans="1:8" ht="15">
      <c r="A40" t="s">
        <v>8</v>
      </c>
      <c r="G40" s="14"/>
      <c r="H40" s="2"/>
    </row>
    <row r="41" spans="7:8" ht="8.25" customHeight="1">
      <c r="G41" s="14"/>
      <c r="H41" s="2"/>
    </row>
    <row r="42" spans="1:8" ht="15">
      <c r="A42" s="24" t="s">
        <v>9</v>
      </c>
      <c r="B42" s="25">
        <v>2634510</v>
      </c>
      <c r="D42" s="24" t="s">
        <v>9</v>
      </c>
      <c r="E42" s="25">
        <v>2571953</v>
      </c>
      <c r="G42" s="14">
        <f aca="true" t="shared" si="1" ref="G42:G55">AVERAGE(E42,B42)</f>
        <v>2603231.5</v>
      </c>
      <c r="H42" s="2"/>
    </row>
    <row r="43" spans="1:8" ht="15">
      <c r="A43" s="24" t="s">
        <v>10</v>
      </c>
      <c r="B43" s="25">
        <v>612894</v>
      </c>
      <c r="D43" s="24" t="s">
        <v>10</v>
      </c>
      <c r="E43" s="25">
        <v>550094</v>
      </c>
      <c r="G43" s="14">
        <f t="shared" si="1"/>
        <v>581494</v>
      </c>
      <c r="H43" s="2"/>
    </row>
    <row r="44" spans="1:8" ht="15">
      <c r="A44" s="28" t="s">
        <v>11</v>
      </c>
      <c r="B44" s="25">
        <v>1961404</v>
      </c>
      <c r="D44" s="28" t="s">
        <v>11</v>
      </c>
      <c r="E44" s="25">
        <v>1773228</v>
      </c>
      <c r="F44" s="9"/>
      <c r="G44" s="14">
        <f t="shared" si="1"/>
        <v>1867316</v>
      </c>
      <c r="H44" s="2"/>
    </row>
    <row r="45" spans="1:8" ht="15">
      <c r="A45" s="28" t="s">
        <v>12</v>
      </c>
      <c r="B45" s="25">
        <v>4437116</v>
      </c>
      <c r="D45" s="28" t="s">
        <v>49</v>
      </c>
      <c r="E45" s="25">
        <v>4100464</v>
      </c>
      <c r="F45" s="9"/>
      <c r="G45" s="14">
        <f t="shared" si="1"/>
        <v>4268790</v>
      </c>
      <c r="H45" s="2"/>
    </row>
    <row r="46" spans="1:8" ht="15">
      <c r="A46" s="28" t="s">
        <v>46</v>
      </c>
      <c r="B46" s="25">
        <v>21393362</v>
      </c>
      <c r="D46" s="28" t="s">
        <v>46</v>
      </c>
      <c r="E46" s="25">
        <v>22542924</v>
      </c>
      <c r="G46" s="14">
        <f t="shared" si="1"/>
        <v>21968143</v>
      </c>
      <c r="H46" s="2"/>
    </row>
    <row r="47" spans="1:8" ht="15">
      <c r="A47" s="24" t="s">
        <v>13</v>
      </c>
      <c r="B47" s="25">
        <v>40679120</v>
      </c>
      <c r="D47" s="24" t="s">
        <v>13</v>
      </c>
      <c r="E47" s="25">
        <v>40797571</v>
      </c>
      <c r="F47" s="9"/>
      <c r="G47" s="14">
        <f t="shared" si="1"/>
        <v>40738345.5</v>
      </c>
      <c r="H47" s="2"/>
    </row>
    <row r="48" spans="1:8" ht="15">
      <c r="A48" s="24" t="s">
        <v>31</v>
      </c>
      <c r="B48" s="25">
        <f>498996655-496505598</f>
        <v>2491057</v>
      </c>
      <c r="D48" s="24" t="s">
        <v>31</v>
      </c>
      <c r="E48" s="25">
        <v>5013420</v>
      </c>
      <c r="F48" s="9" t="s">
        <v>41</v>
      </c>
      <c r="G48" s="14">
        <f t="shared" si="1"/>
        <v>3752238.5</v>
      </c>
      <c r="H48" s="2"/>
    </row>
    <row r="49" spans="1:8" ht="15">
      <c r="A49" s="24" t="s">
        <v>14</v>
      </c>
      <c r="B49" s="25">
        <v>366946</v>
      </c>
      <c r="D49" s="24" t="s">
        <v>14</v>
      </c>
      <c r="E49" s="25">
        <v>985408</v>
      </c>
      <c r="G49" s="14">
        <f t="shared" si="1"/>
        <v>676177</v>
      </c>
      <c r="H49" s="2"/>
    </row>
    <row r="50" spans="1:8" ht="15">
      <c r="A50" s="24" t="s">
        <v>15</v>
      </c>
      <c r="B50" s="25">
        <v>247715166</v>
      </c>
      <c r="D50" s="24" t="s">
        <v>15</v>
      </c>
      <c r="E50" s="25">
        <v>285816514</v>
      </c>
      <c r="G50" s="14">
        <f t="shared" si="1"/>
        <v>266765840</v>
      </c>
      <c r="H50" s="2"/>
    </row>
    <row r="51" spans="1:8" ht="15">
      <c r="A51" s="24" t="s">
        <v>29</v>
      </c>
      <c r="B51" s="25">
        <v>146075923</v>
      </c>
      <c r="D51" s="24" t="s">
        <v>29</v>
      </c>
      <c r="E51" s="25">
        <v>69042962</v>
      </c>
      <c r="G51" s="14">
        <f t="shared" si="1"/>
        <v>107559442.5</v>
      </c>
      <c r="H51" s="2"/>
    </row>
    <row r="52" spans="1:8" ht="15">
      <c r="A52" s="24" t="s">
        <v>30</v>
      </c>
      <c r="B52" s="25">
        <v>26822655</v>
      </c>
      <c r="D52" s="24" t="s">
        <v>30</v>
      </c>
      <c r="E52" s="25">
        <v>20698556</v>
      </c>
      <c r="G52" s="14">
        <f t="shared" si="1"/>
        <v>23760605.5</v>
      </c>
      <c r="H52" s="2"/>
    </row>
    <row r="53" spans="1:8" ht="15">
      <c r="A53" s="28" t="s">
        <v>16</v>
      </c>
      <c r="B53" s="25">
        <v>69873</v>
      </c>
      <c r="D53" s="28" t="s">
        <v>16</v>
      </c>
      <c r="E53" s="25">
        <v>47331</v>
      </c>
      <c r="F53" s="9" t="s">
        <v>41</v>
      </c>
      <c r="G53" s="14">
        <f t="shared" si="1"/>
        <v>58602</v>
      </c>
      <c r="H53" s="2"/>
    </row>
    <row r="54" spans="1:8" ht="15">
      <c r="A54" s="28" t="s">
        <v>17</v>
      </c>
      <c r="B54" s="25">
        <v>3736629</v>
      </c>
      <c r="D54" s="28" t="s">
        <v>17</v>
      </c>
      <c r="E54" s="25">
        <v>3816734</v>
      </c>
      <c r="G54" s="14">
        <f t="shared" si="1"/>
        <v>3776681.5</v>
      </c>
      <c r="H54" s="2"/>
    </row>
    <row r="55" spans="1:8" ht="15">
      <c r="A55" s="28" t="s">
        <v>18</v>
      </c>
      <c r="B55" s="25">
        <v>0</v>
      </c>
      <c r="D55" s="28" t="s">
        <v>18</v>
      </c>
      <c r="E55" s="25">
        <v>0</v>
      </c>
      <c r="G55" s="14">
        <f t="shared" si="1"/>
        <v>0</v>
      </c>
      <c r="H55" s="2"/>
    </row>
    <row r="56" spans="7:8" ht="15">
      <c r="G56" s="14"/>
      <c r="H56" s="2"/>
    </row>
    <row r="57" spans="2:8" ht="15.75" thickBot="1">
      <c r="B57" s="6">
        <f>SUM(B42:B56)</f>
        <v>498996655</v>
      </c>
      <c r="E57" s="6">
        <f>SUM(E42:E56)</f>
        <v>457757159</v>
      </c>
      <c r="G57" s="15">
        <f>SUM(G42:G56)</f>
        <v>478376907</v>
      </c>
      <c r="H57" s="8"/>
    </row>
    <row r="58" spans="2:8" ht="15.75" thickTop="1">
      <c r="B58" s="10"/>
      <c r="E58" s="10"/>
      <c r="G58" s="14"/>
      <c r="H58" s="2"/>
    </row>
    <row r="59" spans="1:8" ht="15">
      <c r="A59" t="s">
        <v>19</v>
      </c>
      <c r="G59" s="14"/>
      <c r="H59" s="2"/>
    </row>
    <row r="60" spans="2:8" ht="7.5" customHeight="1">
      <c r="B60" s="7"/>
      <c r="G60" s="14"/>
      <c r="H60" s="2"/>
    </row>
    <row r="61" spans="1:8" ht="15.75" thickBot="1">
      <c r="A61" s="30" t="s">
        <v>20</v>
      </c>
      <c r="B61" s="31">
        <v>-946735</v>
      </c>
      <c r="D61" s="30" t="s">
        <v>20</v>
      </c>
      <c r="E61" s="31">
        <v>-2542391</v>
      </c>
      <c r="G61" s="16">
        <f>AVERAGE(E61,B61)</f>
        <v>-1744563</v>
      </c>
      <c r="H61" s="8"/>
    </row>
    <row r="62" ht="15.75" thickTop="1"/>
  </sheetData>
  <sheetProtection/>
  <mergeCells count="3">
    <mergeCell ref="A5:B5"/>
    <mergeCell ref="D5:E5"/>
    <mergeCell ref="A1:H1"/>
  </mergeCells>
  <printOptions/>
  <pageMargins left="0.17" right="0.2" top="0.38" bottom="0.29" header="0.3" footer="0.21"/>
  <pageSetup cellComments="asDisplayed"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kaysdl</dc:creator>
  <cp:keywords/>
  <dc:description/>
  <cp:lastModifiedBy>Kays, David</cp:lastModifiedBy>
  <cp:lastPrinted>2016-05-26T17:00:07Z</cp:lastPrinted>
  <dcterms:created xsi:type="dcterms:W3CDTF">2012-04-16T15:11:56Z</dcterms:created>
  <dcterms:modified xsi:type="dcterms:W3CDTF">2016-06-01T16:55:57Z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